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dot-4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<sst xmlns="http://schemas.openxmlformats.org/spreadsheetml/2006/main" count="82" uniqueCount="57">
  <si>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w złotych</t>
  </si>
  <si>
    <t>Dział</t>
  </si>
  <si>
    <t>Rozdz</t>
  </si>
  <si>
    <t>§</t>
  </si>
  <si>
    <t>Nazwa</t>
  </si>
  <si>
    <t>Plan 2005r.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</si>
  <si>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</si>
  <si>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</si>
  <si>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</si>
  <si>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</si>
  <si>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</si>
  <si>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</si>
  <si>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</si>
  <si>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</si>
  <si>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</si>
  <si>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</si>
  <si>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</si>
  <si>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O20</t>
  </si>
  <si>
    <t>Leśnictwo</t>
  </si>
  <si>
    <t>O2002</t>
  </si>
  <si>
    <t>Nadzór nad gospodarką leśną</t>
  </si>
  <si>
    <t>Transport i łączność</t>
  </si>
  <si>
    <t>Lokalny transport zbiorowy</t>
  </si>
  <si>
    <t>wydatki na pomoc finansową udzielaną między jednostkami samorządu terytorialnego na dofinansowanie własnych zadań bieżących</t>
  </si>
  <si>
    <t>Turystyka</t>
  </si>
  <si>
    <t>Zadania w zakresie upowszechniania turystyki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</si>
  <si>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</si>
  <si>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</si>
  <si>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Pozostała działalność</t>
  </si>
  <si>
    <t>Komendy powiatowe Policji</t>
  </si>
  <si>
    <t>wpłaty jednostek na fundusz celowy</t>
  </si>
  <si>
    <t>Różne rozliczenia</t>
  </si>
  <si>
    <t>Część równoważąca subwencji ogólnej dla powiatów</t>
  </si>
  <si>
    <t>wpłaty jednostek samorządu terytorialnego do budżetu państwa</t>
  </si>
  <si>
    <t>Oświata i wychowanie</t>
  </si>
  <si>
    <t>Licea ogólnokształcące</t>
  </si>
  <si>
    <t>Pomoc społeczna</t>
  </si>
  <si>
    <t>Ośrodki wsparcia</t>
  </si>
  <si>
    <t>Edukacyjna opieka wychowawcza</t>
  </si>
  <si>
    <t>Internaty i bursy szkolne</t>
  </si>
  <si>
    <t>zwrot dotacji wykorzystanych niezgodnie z przeznaczeniem lub pobranych w nadmiernej wysokości</t>
  </si>
  <si>
    <t>Kultura i ochrona dziedzictwa narodowego</t>
  </si>
  <si>
    <t>Ochrona zabytków i opieka nad zabytkami</t>
  </si>
  <si>
    <t>Kultura fizyczna i sport</t>
  </si>
  <si>
    <t>Zadania w zakresie kultury fizycznej i sportu</t>
  </si>
  <si>
    <t>Szkoły zawodowe</t>
  </si>
  <si>
    <t xml:space="preserve">Lp. </t>
  </si>
  <si>
    <t>dotacja podmiotowa z budżetu                                dla pozostałych jednostek   sektora finansów publicznych</t>
  </si>
  <si>
    <t>Bezpieczeństwo Publiczne i ochrona przeciwpożarowa</t>
  </si>
  <si>
    <t>dotacja podmiotowa z budżetu dla niepublicznej jednostki systemu oświaty</t>
  </si>
  <si>
    <t>dotacja celowa z budżetu na finansowanie lub dofinansowanie zadań zleconych do realizacji pozostałym jednostkom niezliczanym do sektora finansów publicznych</t>
  </si>
  <si>
    <t>Pomoc materialna dla uczniów</t>
  </si>
  <si>
    <t>razem</t>
  </si>
  <si>
    <t>dotacje celowe z budżetu na finansowanie lub dofinansowanie prac remontowych i konserwatorskich obiektów zabytkowych przekazane jednostkom niezaliczanym do sektora finansów publicznych</t>
  </si>
  <si>
    <t>Wykonanie 31.12.2005r.</t>
  </si>
  <si>
    <t>Ilość podmiotów, którym udzielono dotacje w 2005r.</t>
  </si>
  <si>
    <t>DOTACJE UDZIELONE Z BUDŻETU POWIATU POZNAŃSKIEGO w 2005r.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</si>
</sst>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"/>
    <numFmt numFmtId="167" formatCode="#,##0.00\ _z_ł"/>
    <numFmt numFmtId="168" formatCode="???"/>
    <numFmt numFmtId="169" formatCode="?????"/>
    <numFmt numFmtId="170" formatCode="????"/>
    <numFmt numFmtId="171" formatCode="?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1">
    <font>
      <sz val="10"/>
      <name val="Arial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3" fontId="1" fillId="0" borderId="1" xfId="15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3" fontId="5" fillId="0" borderId="1" xfId="15" applyFont="1" applyBorder="1" applyAlignment="1">
      <alignment horizontal="center"/>
    </xf>
    <xf numFmtId="164" fontId="5" fillId="0" borderId="1" xfId="15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/>
    </xf>
    <xf numFmtId="165" fontId="5" fillId="2" borderId="3" xfId="15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165" fontId="4" fillId="2" borderId="3" xfId="15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43" fontId="5" fillId="0" borderId="6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7" xfId="15" applyFont="1" applyBorder="1" applyAlignment="1">
      <alignment horizontal="center"/>
    </xf>
    <xf numFmtId="43" fontId="5" fillId="2" borderId="8" xfId="15" applyFont="1" applyFill="1" applyBorder="1" applyAlignment="1">
      <alignment horizontal="center"/>
    </xf>
    <xf numFmtId="43" fontId="5" fillId="2" borderId="2" xfId="15" applyFont="1" applyFill="1" applyBorder="1" applyAlignment="1">
      <alignment horizontal="left"/>
    </xf>
    <xf numFmtId="164" fontId="5" fillId="2" borderId="9" xfId="15" applyNumberFormat="1" applyFont="1" applyFill="1" applyBorder="1" applyAlignment="1">
      <alignment horizontal="center"/>
    </xf>
    <xf numFmtId="43" fontId="4" fillId="0" borderId="8" xfId="15" applyFont="1" applyBorder="1" applyAlignment="1">
      <alignment horizontal="center"/>
    </xf>
    <xf numFmtId="43" fontId="4" fillId="0" borderId="2" xfId="15" applyFont="1" applyBorder="1" applyAlignment="1">
      <alignment horizontal="left"/>
    </xf>
    <xf numFmtId="164" fontId="4" fillId="0" borderId="9" xfId="15" applyNumberFormat="1" applyFont="1" applyBorder="1" applyAlignment="1">
      <alignment horizontal="center"/>
    </xf>
    <xf numFmtId="164" fontId="4" fillId="0" borderId="9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2" xfId="15" applyFont="1" applyBorder="1" applyAlignment="1">
      <alignment wrapText="1"/>
    </xf>
    <xf numFmtId="0" fontId="4" fillId="2" borderId="2" xfId="0" applyFont="1" applyFill="1" applyBorder="1" applyAlignment="1">
      <alignment/>
    </xf>
    <xf numFmtId="43" fontId="5" fillId="2" borderId="2" xfId="15" applyFont="1" applyFill="1" applyBorder="1" applyAlignment="1">
      <alignment wrapText="1"/>
    </xf>
    <xf numFmtId="164" fontId="5" fillId="2" borderId="9" xfId="15" applyNumberFormat="1" applyFont="1" applyFill="1" applyBorder="1" applyAlignment="1">
      <alignment/>
    </xf>
    <xf numFmtId="43" fontId="4" fillId="0" borderId="2" xfId="15" applyFont="1" applyBorder="1" applyAlignment="1">
      <alignment horizontal="left" wrapText="1"/>
    </xf>
    <xf numFmtId="0" fontId="0" fillId="0" borderId="0" xfId="0" applyFill="1" applyAlignment="1">
      <alignment/>
    </xf>
    <xf numFmtId="43" fontId="4" fillId="0" borderId="8" xfId="15" applyFont="1" applyFill="1" applyBorder="1" applyAlignment="1">
      <alignment horizontal="center"/>
    </xf>
    <xf numFmtId="43" fontId="4" fillId="0" borderId="2" xfId="15" applyFont="1" applyFill="1" applyBorder="1" applyAlignment="1">
      <alignment wrapText="1"/>
    </xf>
    <xf numFmtId="164" fontId="4" fillId="0" borderId="9" xfId="15" applyNumberFormat="1" applyFont="1" applyFill="1" applyBorder="1" applyAlignment="1">
      <alignment horizontal="center"/>
    </xf>
    <xf numFmtId="164" fontId="4" fillId="0" borderId="9" xfId="15" applyNumberFormat="1" applyFont="1" applyFill="1" applyBorder="1" applyAlignment="1">
      <alignment/>
    </xf>
    <xf numFmtId="43" fontId="5" fillId="2" borderId="8" xfId="15" applyFont="1" applyFill="1" applyBorder="1" applyAlignment="1">
      <alignment/>
    </xf>
    <xf numFmtId="43" fontId="5" fillId="2" borderId="2" xfId="15" applyFont="1" applyFill="1" applyBorder="1" applyAlignment="1">
      <alignment/>
    </xf>
    <xf numFmtId="43" fontId="4" fillId="0" borderId="8" xfId="15" applyFont="1" applyBorder="1" applyAlignment="1">
      <alignment/>
    </xf>
    <xf numFmtId="43" fontId="4" fillId="0" borderId="2" xfId="15" applyFont="1" applyBorder="1" applyAlignment="1">
      <alignment/>
    </xf>
    <xf numFmtId="43" fontId="4" fillId="0" borderId="10" xfId="15" applyFont="1" applyBorder="1" applyAlignment="1">
      <alignment/>
    </xf>
    <xf numFmtId="43" fontId="4" fillId="0" borderId="4" xfId="15" applyFont="1" applyBorder="1" applyAlignment="1">
      <alignment wrapText="1"/>
    </xf>
    <xf numFmtId="43" fontId="5" fillId="2" borderId="10" xfId="15" applyFont="1" applyFill="1" applyBorder="1" applyAlignment="1">
      <alignment/>
    </xf>
    <xf numFmtId="43" fontId="5" fillId="2" borderId="4" xfId="15" applyFont="1" applyFill="1" applyBorder="1" applyAlignment="1">
      <alignment wrapText="1"/>
    </xf>
    <xf numFmtId="164" fontId="4" fillId="0" borderId="11" xfId="15" applyNumberFormat="1" applyFont="1" applyBorder="1" applyAlignment="1">
      <alignment/>
    </xf>
    <xf numFmtId="165" fontId="4" fillId="0" borderId="12" xfId="15" applyNumberFormat="1" applyFont="1" applyBorder="1" applyAlignment="1">
      <alignment/>
    </xf>
    <xf numFmtId="43" fontId="4" fillId="0" borderId="13" xfId="15" applyFont="1" applyBorder="1" applyAlignment="1">
      <alignment/>
    </xf>
    <xf numFmtId="43" fontId="4" fillId="0" borderId="5" xfId="15" applyFont="1" applyBorder="1" applyAlignment="1">
      <alignment wrapText="1"/>
    </xf>
    <xf numFmtId="164" fontId="4" fillId="0" borderId="14" xfId="15" applyNumberFormat="1" applyFont="1" applyBorder="1" applyAlignment="1">
      <alignment/>
    </xf>
    <xf numFmtId="165" fontId="4" fillId="0" borderId="15" xfId="15" applyNumberFormat="1" applyFont="1" applyBorder="1" applyAlignment="1">
      <alignment/>
    </xf>
    <xf numFmtId="164" fontId="5" fillId="0" borderId="16" xfId="15" applyNumberFormat="1" applyFont="1" applyBorder="1" applyAlignment="1">
      <alignment/>
    </xf>
    <xf numFmtId="165" fontId="5" fillId="0" borderId="17" xfId="15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9" xfId="15" applyFont="1" applyBorder="1" applyAlignment="1">
      <alignment horizontal="center"/>
    </xf>
    <xf numFmtId="43" fontId="8" fillId="0" borderId="18" xfId="15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8" fillId="0" borderId="9" xfId="15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2" borderId="9" xfId="15" applyNumberFormat="1" applyFont="1" applyFill="1" applyBorder="1" applyAlignment="1">
      <alignment wrapText="1"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9" xfId="15" applyNumberFormat="1" applyFont="1" applyBorder="1" applyAlignment="1">
      <alignment wrapText="1"/>
    </xf>
    <xf numFmtId="164" fontId="5" fillId="0" borderId="9" xfId="15" applyNumberFormat="1" applyFont="1" applyBorder="1" applyAlignment="1">
      <alignment horizontal="left" wrapText="1"/>
    </xf>
    <xf numFmtId="164" fontId="5" fillId="0" borderId="9" xfId="15" applyNumberFormat="1" applyFont="1" applyFill="1" applyBorder="1" applyAlignment="1">
      <alignment wrapText="1"/>
    </xf>
    <xf numFmtId="164" fontId="5" fillId="0" borderId="11" xfId="15" applyNumberFormat="1" applyFont="1" applyBorder="1" applyAlignment="1">
      <alignment wrapText="1"/>
    </xf>
    <xf numFmtId="164" fontId="5" fillId="0" borderId="14" xfId="15" applyNumberFormat="1" applyFont="1" applyBorder="1" applyAlignment="1">
      <alignment wrapText="1"/>
    </xf>
    <xf numFmtId="164" fontId="8" fillId="0" borderId="18" xfId="0" applyNumberFormat="1" applyFont="1" applyBorder="1" applyAlignment="1">
      <alignment horizontal="center"/>
    </xf>
    <xf numFmtId="43" fontId="8" fillId="0" borderId="20" xfId="15" applyFont="1" applyBorder="1" applyAlignment="1">
      <alignment horizontal="center"/>
    </xf>
    <xf numFmtId="164" fontId="10" fillId="2" borderId="9" xfId="15" applyNumberFormat="1" applyFont="1" applyFill="1" applyBorder="1" applyAlignment="1">
      <alignment horizontal="center"/>
    </xf>
    <xf numFmtId="164" fontId="10" fillId="2" borderId="9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8" fillId="0" borderId="1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5" fillId="0" borderId="21" xfId="15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0"/>
  <sheetViews>
    <sheetView tabSelected="1" workbookViewId="0" topLeftCell="A4">
      <selection activeCell="B4" sqref="B4:J4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4.28125" style="5" customWidth="1"/>
    <col min="4" max="4" width="5.7109375" style="5" customWidth="1"/>
    <col min="5" max="5" width="5.57421875" style="5" customWidth="1"/>
    <col min="6" max="6" width="28.00390625" style="0" customWidth="1"/>
    <col min="7" max="7" width="14.7109375" style="61" customWidth="1"/>
    <col min="8" max="8" width="12.7109375" style="0" customWidth="1"/>
    <col min="9" max="9" width="12.00390625" style="0" customWidth="1"/>
    <col min="10" max="10" width="8.140625" style="0" customWidth="1"/>
    <col min="11" max="11" width="12.57421875" style="0" customWidth="1"/>
  </cols>
  <sheetData>
    <row r="1" ht="12.75">
      <c r="B1" s="2"/>
    </row>
    <row r="4" spans="2:10" ht="15.75">
      <c r="B4" s="74" t="s">
        <v>56</v>
      </c>
      <c r="C4" s="74"/>
      <c r="D4" s="74"/>
      <c r="E4" s="74"/>
      <c r="F4" s="74"/>
      <c r="G4" s="74"/>
      <c r="H4" s="74"/>
      <c r="I4" s="74"/>
      <c r="J4" s="74"/>
    </row>
    <row r="5" spans="2:10" ht="12" customHeight="1">
      <c r="B5" s="4"/>
      <c r="C5" s="4"/>
      <c r="D5" s="4"/>
      <c r="E5" s="4"/>
      <c r="F5" s="4"/>
      <c r="G5" s="59"/>
      <c r="H5" s="4"/>
      <c r="I5" s="4"/>
      <c r="J5" s="4"/>
    </row>
    <row r="6" spans="2:10" ht="12" customHeight="1">
      <c r="B6" s="4"/>
      <c r="C6" s="4"/>
      <c r="D6" s="4"/>
      <c r="E6" s="4"/>
      <c r="F6" s="4"/>
      <c r="G6" s="59"/>
      <c r="H6" s="4"/>
      <c r="I6" s="4"/>
      <c r="J6" s="4"/>
    </row>
    <row r="7" spans="2:10" ht="13.5" thickBot="1">
      <c r="B7" s="16" t="s">
        <v>0</v>
      </c>
      <c r="C7" s="16"/>
      <c r="D7" s="16"/>
      <c r="E7" s="16"/>
      <c r="F7" s="16"/>
      <c r="G7" s="62"/>
      <c r="H7" s="16"/>
      <c r="I7" s="16"/>
      <c r="J7" s="16"/>
    </row>
    <row r="8" spans="2:10" s="3" customFormat="1" ht="49.5" customHeight="1" thickBot="1">
      <c r="B8" s="17" t="s">
        <v>46</v>
      </c>
      <c r="C8" s="18" t="s">
        <v>1</v>
      </c>
      <c r="D8" s="18" t="s">
        <v>2</v>
      </c>
      <c r="E8" s="18" t="s">
        <v>3</v>
      </c>
      <c r="F8" s="6" t="s">
        <v>4</v>
      </c>
      <c r="G8" s="7" t="s">
        <v>55</v>
      </c>
      <c r="H8" s="7" t="s">
        <v>5</v>
      </c>
      <c r="I8" s="1" t="s">
        <v>54</v>
      </c>
      <c r="J8" s="19" t="s">
        <v>6</v>
      </c>
    </row>
    <row r="9" spans="2:10" s="57" customFormat="1" ht="15" customHeight="1">
      <c r="B9" s="55" t="s">
        <v>7</v>
      </c>
      <c r="C9" s="54" t="s">
        <v>8</v>
      </c>
      <c r="D9" s="54" t="s">
        <v>9</v>
      </c>
      <c r="E9" s="54" t="s">
        <v>10</v>
      </c>
      <c r="F9" s="56" t="s">
        <v>11</v>
      </c>
      <c r="G9" s="68" t="s">
        <v>12</v>
      </c>
      <c r="H9" s="56" t="s">
        <v>13</v>
      </c>
      <c r="I9" s="54" t="s">
        <v>14</v>
      </c>
      <c r="J9" s="69" t="s">
        <v>15</v>
      </c>
    </row>
    <row r="10" spans="2:10" ht="15" customHeight="1">
      <c r="B10" s="20" t="s">
        <v>7</v>
      </c>
      <c r="C10" s="8" t="s">
        <v>17</v>
      </c>
      <c r="D10" s="8"/>
      <c r="E10" s="8"/>
      <c r="F10" s="21" t="s">
        <v>18</v>
      </c>
      <c r="G10" s="70">
        <f>G11</f>
        <v>4</v>
      </c>
      <c r="H10" s="22">
        <f>H11</f>
        <v>38000</v>
      </c>
      <c r="I10" s="22">
        <f>I11</f>
        <v>38000</v>
      </c>
      <c r="J10" s="9">
        <f>I10/H10*100</f>
        <v>100</v>
      </c>
    </row>
    <row r="11" spans="2:10" ht="15" customHeight="1">
      <c r="B11" s="23"/>
      <c r="C11" s="10"/>
      <c r="D11" s="10" t="s">
        <v>19</v>
      </c>
      <c r="E11" s="10"/>
      <c r="F11" s="24" t="s">
        <v>20</v>
      </c>
      <c r="G11" s="58">
        <f>SUM(G12)</f>
        <v>4</v>
      </c>
      <c r="H11" s="25">
        <f>SUM(H12)</f>
        <v>38000</v>
      </c>
      <c r="I11" s="26">
        <f>I12</f>
        <v>38000</v>
      </c>
      <c r="J11" s="27">
        <f aca="true" t="shared" si="0" ref="J11:J60">I11/H11*100</f>
        <v>100</v>
      </c>
    </row>
    <row r="12" spans="2:10" ht="39.75" customHeight="1">
      <c r="B12" s="23"/>
      <c r="C12" s="10"/>
      <c r="D12" s="10"/>
      <c r="E12" s="10">
        <v>2570</v>
      </c>
      <c r="F12" s="28" t="s">
        <v>47</v>
      </c>
      <c r="G12" s="63">
        <v>4</v>
      </c>
      <c r="H12" s="25">
        <v>38000</v>
      </c>
      <c r="I12" s="26">
        <v>38000</v>
      </c>
      <c r="J12" s="27">
        <f t="shared" si="0"/>
        <v>100</v>
      </c>
    </row>
    <row r="13" spans="2:10" ht="15" customHeight="1">
      <c r="B13" s="20" t="s">
        <v>8</v>
      </c>
      <c r="C13" s="8">
        <v>600</v>
      </c>
      <c r="D13" s="29"/>
      <c r="E13" s="29"/>
      <c r="F13" s="30" t="s">
        <v>21</v>
      </c>
      <c r="G13" s="70">
        <f aca="true" t="shared" si="1" ref="G13:I14">G14</f>
        <v>1</v>
      </c>
      <c r="H13" s="22">
        <f t="shared" si="1"/>
        <v>16500</v>
      </c>
      <c r="I13" s="31">
        <f t="shared" si="1"/>
        <v>16500</v>
      </c>
      <c r="J13" s="9">
        <f t="shared" si="0"/>
        <v>100</v>
      </c>
    </row>
    <row r="14" spans="2:10" ht="15" customHeight="1">
      <c r="B14" s="23"/>
      <c r="C14" s="10"/>
      <c r="D14" s="10">
        <v>60004</v>
      </c>
      <c r="E14" s="10"/>
      <c r="F14" s="28" t="s">
        <v>22</v>
      </c>
      <c r="G14" s="58">
        <f t="shared" si="1"/>
        <v>1</v>
      </c>
      <c r="H14" s="25">
        <f t="shared" si="1"/>
        <v>16500</v>
      </c>
      <c r="I14" s="26">
        <f t="shared" si="1"/>
        <v>16500</v>
      </c>
      <c r="J14" s="27">
        <f t="shared" si="0"/>
        <v>100</v>
      </c>
    </row>
    <row r="15" spans="2:10" ht="65.25" customHeight="1">
      <c r="B15" s="23"/>
      <c r="C15" s="10"/>
      <c r="D15" s="10"/>
      <c r="E15" s="10">
        <v>2710</v>
      </c>
      <c r="F15" s="32" t="s">
        <v>23</v>
      </c>
      <c r="G15" s="63">
        <v>1</v>
      </c>
      <c r="H15" s="25">
        <v>16500</v>
      </c>
      <c r="I15" s="26">
        <v>16500</v>
      </c>
      <c r="J15" s="27">
        <f t="shared" si="0"/>
        <v>100</v>
      </c>
    </row>
    <row r="16" spans="2:10" ht="15" customHeight="1">
      <c r="B16" s="20" t="s">
        <v>9</v>
      </c>
      <c r="C16" s="8">
        <v>630</v>
      </c>
      <c r="D16" s="29"/>
      <c r="E16" s="29"/>
      <c r="F16" s="30" t="s">
        <v>24</v>
      </c>
      <c r="G16" s="70">
        <f>SUM(G17)</f>
        <v>15</v>
      </c>
      <c r="H16" s="22">
        <f>SUM(H17)</f>
        <v>29000</v>
      </c>
      <c r="I16" s="22">
        <f>SUM(I17)</f>
        <v>29000</v>
      </c>
      <c r="J16" s="9">
        <f t="shared" si="0"/>
        <v>100</v>
      </c>
    </row>
    <row r="17" spans="2:10" ht="26.25" customHeight="1">
      <c r="B17" s="23"/>
      <c r="C17" s="10"/>
      <c r="D17" s="10">
        <v>63003</v>
      </c>
      <c r="E17" s="10"/>
      <c r="F17" s="28" t="s">
        <v>25</v>
      </c>
      <c r="G17" s="58">
        <f>SUM(G18:G19)</f>
        <v>15</v>
      </c>
      <c r="H17" s="25">
        <f>SUM(H18:H19)</f>
        <v>29000</v>
      </c>
      <c r="I17" s="25">
        <f>SUM(I18:I19)</f>
        <v>29000</v>
      </c>
      <c r="J17" s="27">
        <f t="shared" si="0"/>
        <v>100</v>
      </c>
    </row>
    <row r="18" spans="2:10" ht="57" customHeight="1">
      <c r="B18" s="23"/>
      <c r="C18" s="10"/>
      <c r="D18" s="10"/>
      <c r="E18" s="10">
        <v>2810</v>
      </c>
      <c r="F18" s="28" t="s">
        <v>26</v>
      </c>
      <c r="G18" s="63">
        <v>1</v>
      </c>
      <c r="H18" s="25">
        <v>4000</v>
      </c>
      <c r="I18" s="26">
        <v>4000</v>
      </c>
      <c r="J18" s="27">
        <f t="shared" si="0"/>
        <v>100</v>
      </c>
    </row>
    <row r="19" spans="2:10" ht="56.25" customHeight="1">
      <c r="B19" s="23"/>
      <c r="C19" s="10"/>
      <c r="D19" s="10"/>
      <c r="E19" s="10">
        <v>2820</v>
      </c>
      <c r="F19" s="28" t="s">
        <v>27</v>
      </c>
      <c r="G19" s="63">
        <v>14</v>
      </c>
      <c r="H19" s="25">
        <v>25000</v>
      </c>
      <c r="I19" s="26">
        <v>25000</v>
      </c>
      <c r="J19" s="27">
        <f t="shared" si="0"/>
        <v>100</v>
      </c>
    </row>
    <row r="20" spans="2:10" ht="30" customHeight="1">
      <c r="B20" s="20" t="s">
        <v>10</v>
      </c>
      <c r="C20" s="8">
        <v>754</v>
      </c>
      <c r="D20" s="29"/>
      <c r="E20" s="29"/>
      <c r="F20" s="30" t="s">
        <v>48</v>
      </c>
      <c r="G20" s="70">
        <f>G21+G23</f>
        <v>2</v>
      </c>
      <c r="H20" s="22">
        <f>H21+H23</f>
        <v>32000</v>
      </c>
      <c r="I20" s="22">
        <f>I21+I23</f>
        <v>32000</v>
      </c>
      <c r="J20" s="12">
        <f t="shared" si="0"/>
        <v>100</v>
      </c>
    </row>
    <row r="21" spans="2:10" ht="15" customHeight="1">
      <c r="B21" s="23"/>
      <c r="C21" s="10"/>
      <c r="D21" s="10">
        <v>75405</v>
      </c>
      <c r="E21" s="10"/>
      <c r="F21" s="28" t="s">
        <v>29</v>
      </c>
      <c r="G21" s="58">
        <f>G22</f>
        <v>1</v>
      </c>
      <c r="H21" s="25">
        <f>H22</f>
        <v>25000</v>
      </c>
      <c r="I21" s="26">
        <f>I22</f>
        <v>25000</v>
      </c>
      <c r="J21" s="27">
        <f t="shared" si="0"/>
        <v>100</v>
      </c>
    </row>
    <row r="22" spans="2:10" ht="32.25" customHeight="1">
      <c r="B22" s="23"/>
      <c r="C22" s="10"/>
      <c r="D22" s="10"/>
      <c r="E22" s="10">
        <v>3000</v>
      </c>
      <c r="F22" s="28" t="s">
        <v>30</v>
      </c>
      <c r="G22" s="63">
        <v>1</v>
      </c>
      <c r="H22" s="25">
        <v>25000</v>
      </c>
      <c r="I22" s="26">
        <v>25000</v>
      </c>
      <c r="J22" s="27">
        <f t="shared" si="0"/>
        <v>100</v>
      </c>
    </row>
    <row r="23" spans="2:10" ht="15" customHeight="1">
      <c r="B23" s="23"/>
      <c r="C23" s="10"/>
      <c r="D23" s="10">
        <v>75495</v>
      </c>
      <c r="E23" s="10"/>
      <c r="F23" s="28" t="s">
        <v>28</v>
      </c>
      <c r="G23" s="58">
        <f>G24</f>
        <v>1</v>
      </c>
      <c r="H23" s="25">
        <f>H24</f>
        <v>7000</v>
      </c>
      <c r="I23" s="26">
        <f>I24</f>
        <v>7000</v>
      </c>
      <c r="J23" s="27">
        <f t="shared" si="0"/>
        <v>100</v>
      </c>
    </row>
    <row r="24" spans="2:10" ht="66" customHeight="1">
      <c r="B24" s="23"/>
      <c r="C24" s="10"/>
      <c r="D24" s="10"/>
      <c r="E24" s="10">
        <v>2710</v>
      </c>
      <c r="F24" s="32" t="s">
        <v>23</v>
      </c>
      <c r="G24" s="64">
        <v>1</v>
      </c>
      <c r="H24" s="25">
        <v>7000</v>
      </c>
      <c r="I24" s="26">
        <v>7000</v>
      </c>
      <c r="J24" s="27">
        <f t="shared" si="0"/>
        <v>100</v>
      </c>
    </row>
    <row r="25" spans="2:10" ht="15" customHeight="1">
      <c r="B25" s="20" t="s">
        <v>11</v>
      </c>
      <c r="C25" s="8">
        <v>758</v>
      </c>
      <c r="D25" s="8"/>
      <c r="E25" s="8"/>
      <c r="F25" s="30" t="s">
        <v>31</v>
      </c>
      <c r="G25" s="60"/>
      <c r="H25" s="22">
        <f>H26</f>
        <v>1880623</v>
      </c>
      <c r="I25" s="22">
        <f>I26</f>
        <v>1880623</v>
      </c>
      <c r="J25" s="9">
        <f t="shared" si="0"/>
        <v>100</v>
      </c>
    </row>
    <row r="26" spans="2:10" s="33" customFormat="1" ht="30" customHeight="1">
      <c r="B26" s="34"/>
      <c r="C26" s="11"/>
      <c r="D26" s="11">
        <v>75832</v>
      </c>
      <c r="E26" s="11"/>
      <c r="F26" s="35" t="s">
        <v>32</v>
      </c>
      <c r="G26" s="65"/>
      <c r="H26" s="36">
        <f>H27</f>
        <v>1880623</v>
      </c>
      <c r="I26" s="37">
        <f>I27</f>
        <v>1880623</v>
      </c>
      <c r="J26" s="27">
        <f t="shared" si="0"/>
        <v>100</v>
      </c>
    </row>
    <row r="27" spans="2:10" ht="30.75" customHeight="1">
      <c r="B27" s="23"/>
      <c r="C27" s="10"/>
      <c r="D27" s="10"/>
      <c r="E27" s="10">
        <v>2930</v>
      </c>
      <c r="F27" s="28" t="s">
        <v>33</v>
      </c>
      <c r="G27" s="63"/>
      <c r="H27" s="25">
        <v>1880623</v>
      </c>
      <c r="I27" s="26">
        <v>1880623</v>
      </c>
      <c r="J27" s="27">
        <f t="shared" si="0"/>
        <v>100</v>
      </c>
    </row>
    <row r="28" spans="2:10" ht="15" customHeight="1">
      <c r="B28" s="38" t="s">
        <v>12</v>
      </c>
      <c r="C28" s="8">
        <v>801</v>
      </c>
      <c r="D28" s="29"/>
      <c r="E28" s="29"/>
      <c r="F28" s="39" t="s">
        <v>34</v>
      </c>
      <c r="G28" s="71">
        <f>G29+G34+G32</f>
        <v>35</v>
      </c>
      <c r="H28" s="31">
        <f>H29+H34+H32</f>
        <v>1645566</v>
      </c>
      <c r="I28" s="31">
        <f>I29+I34+I32</f>
        <v>1360272</v>
      </c>
      <c r="J28" s="9">
        <f t="shared" si="0"/>
        <v>82.66286493522593</v>
      </c>
    </row>
    <row r="29" spans="2:10" ht="15" customHeight="1">
      <c r="B29" s="40"/>
      <c r="C29" s="10"/>
      <c r="D29" s="10">
        <v>80120</v>
      </c>
      <c r="E29" s="10"/>
      <c r="F29" s="41" t="s">
        <v>35</v>
      </c>
      <c r="G29" s="72">
        <f>SUM(G30:G31)</f>
        <v>15</v>
      </c>
      <c r="H29" s="26">
        <f>SUM(H30:H31)</f>
        <v>1168041</v>
      </c>
      <c r="I29" s="26">
        <f>SUM(I30:I31)</f>
        <v>1144301</v>
      </c>
      <c r="J29" s="27">
        <f t="shared" si="0"/>
        <v>97.9675370984409</v>
      </c>
    </row>
    <row r="30" spans="2:10" ht="42" customHeight="1">
      <c r="B30" s="40"/>
      <c r="C30" s="10"/>
      <c r="D30" s="10"/>
      <c r="E30" s="10">
        <v>2540</v>
      </c>
      <c r="F30" s="28" t="s">
        <v>49</v>
      </c>
      <c r="G30" s="63">
        <v>14</v>
      </c>
      <c r="H30" s="26">
        <v>997207</v>
      </c>
      <c r="I30" s="26">
        <v>973467</v>
      </c>
      <c r="J30" s="27">
        <f t="shared" si="0"/>
        <v>97.61935084691544</v>
      </c>
    </row>
    <row r="31" spans="2:10" ht="63" customHeight="1">
      <c r="B31" s="40"/>
      <c r="C31" s="10"/>
      <c r="D31" s="10"/>
      <c r="E31" s="10">
        <v>2710</v>
      </c>
      <c r="F31" s="32" t="s">
        <v>23</v>
      </c>
      <c r="G31" s="64">
        <v>1</v>
      </c>
      <c r="H31" s="26">
        <v>170834</v>
      </c>
      <c r="I31" s="26">
        <v>170834</v>
      </c>
      <c r="J31" s="27">
        <f t="shared" si="0"/>
        <v>100</v>
      </c>
    </row>
    <row r="32" spans="2:10" ht="15" customHeight="1">
      <c r="B32" s="40"/>
      <c r="C32" s="10"/>
      <c r="D32" s="10">
        <v>80130</v>
      </c>
      <c r="E32" s="10"/>
      <c r="F32" s="28" t="s">
        <v>45</v>
      </c>
      <c r="G32" s="72">
        <f>SUM(G33:G33)</f>
        <v>6</v>
      </c>
      <c r="H32" s="26">
        <f>SUM(H33:H33)</f>
        <v>437525</v>
      </c>
      <c r="I32" s="26">
        <f>SUM(I33:I33)</f>
        <v>177471</v>
      </c>
      <c r="J32" s="27">
        <f t="shared" si="0"/>
        <v>40.562482143877496</v>
      </c>
    </row>
    <row r="33" spans="2:10" ht="45" customHeight="1">
      <c r="B33" s="40"/>
      <c r="C33" s="10"/>
      <c r="D33" s="10"/>
      <c r="E33" s="10">
        <v>2540</v>
      </c>
      <c r="F33" s="28" t="s">
        <v>49</v>
      </c>
      <c r="G33" s="63">
        <v>6</v>
      </c>
      <c r="H33" s="26">
        <v>437525</v>
      </c>
      <c r="I33" s="26">
        <v>177471</v>
      </c>
      <c r="J33" s="27">
        <f t="shared" si="0"/>
        <v>40.562482143877496</v>
      </c>
    </row>
    <row r="34" spans="2:10" ht="15" customHeight="1">
      <c r="B34" s="40"/>
      <c r="C34" s="10"/>
      <c r="D34" s="10">
        <v>80195</v>
      </c>
      <c r="E34" s="10"/>
      <c r="F34" s="28" t="s">
        <v>28</v>
      </c>
      <c r="G34" s="72">
        <f>SUM(G35:G37)</f>
        <v>14</v>
      </c>
      <c r="H34" s="26">
        <f>SUM(H35:H37)</f>
        <v>40000</v>
      </c>
      <c r="I34" s="26">
        <f>SUM(I35:I37)</f>
        <v>38500</v>
      </c>
      <c r="J34" s="27">
        <f t="shared" si="0"/>
        <v>96.25</v>
      </c>
    </row>
    <row r="35" spans="2:10" ht="67.5" customHeight="1">
      <c r="B35" s="40"/>
      <c r="C35" s="10"/>
      <c r="D35" s="10"/>
      <c r="E35" s="10">
        <v>2710</v>
      </c>
      <c r="F35" s="32" t="s">
        <v>23</v>
      </c>
      <c r="G35" s="64">
        <v>1</v>
      </c>
      <c r="H35" s="26">
        <v>3500</v>
      </c>
      <c r="I35" s="26">
        <v>3500</v>
      </c>
      <c r="J35" s="27">
        <f t="shared" si="0"/>
        <v>100</v>
      </c>
    </row>
    <row r="36" spans="2:10" ht="51" customHeight="1">
      <c r="B36" s="40"/>
      <c r="C36" s="10"/>
      <c r="D36" s="10"/>
      <c r="E36" s="10">
        <v>2810</v>
      </c>
      <c r="F36" s="28" t="s">
        <v>26</v>
      </c>
      <c r="G36" s="63">
        <v>1</v>
      </c>
      <c r="H36" s="26">
        <v>2500</v>
      </c>
      <c r="I36" s="26">
        <v>2500</v>
      </c>
      <c r="J36" s="27">
        <f t="shared" si="0"/>
        <v>100</v>
      </c>
    </row>
    <row r="37" spans="2:10" ht="58.5" customHeight="1">
      <c r="B37" s="40"/>
      <c r="C37" s="10"/>
      <c r="D37" s="10"/>
      <c r="E37" s="10">
        <v>2820</v>
      </c>
      <c r="F37" s="28" t="s">
        <v>27</v>
      </c>
      <c r="G37" s="63">
        <v>12</v>
      </c>
      <c r="H37" s="26">
        <v>34000</v>
      </c>
      <c r="I37" s="26">
        <v>32500</v>
      </c>
      <c r="J37" s="27">
        <f t="shared" si="0"/>
        <v>95.58823529411765</v>
      </c>
    </row>
    <row r="38" spans="2:10" ht="15" customHeight="1">
      <c r="B38" s="38" t="s">
        <v>13</v>
      </c>
      <c r="C38" s="8">
        <v>852</v>
      </c>
      <c r="D38" s="29"/>
      <c r="E38" s="29"/>
      <c r="F38" s="30" t="s">
        <v>36</v>
      </c>
      <c r="G38" s="71">
        <f>G39+G41</f>
        <v>36</v>
      </c>
      <c r="H38" s="31">
        <f>H39+H41</f>
        <v>301600</v>
      </c>
      <c r="I38" s="31">
        <f>I39+I41</f>
        <v>298982</v>
      </c>
      <c r="J38" s="9">
        <f t="shared" si="0"/>
        <v>99.13196286472149</v>
      </c>
    </row>
    <row r="39" spans="2:10" ht="15" customHeight="1">
      <c r="B39" s="40"/>
      <c r="C39" s="10"/>
      <c r="D39" s="10">
        <v>85203</v>
      </c>
      <c r="E39" s="10"/>
      <c r="F39" s="28" t="s">
        <v>37</v>
      </c>
      <c r="G39" s="72">
        <f>SUM(G40)</f>
        <v>1</v>
      </c>
      <c r="H39" s="26">
        <f>SUM(H40)</f>
        <v>201600</v>
      </c>
      <c r="I39" s="26">
        <f>I40</f>
        <v>201600</v>
      </c>
      <c r="J39" s="27">
        <f t="shared" si="0"/>
        <v>100</v>
      </c>
    </row>
    <row r="40" spans="2:10" ht="57.75" customHeight="1">
      <c r="B40" s="40"/>
      <c r="C40" s="10"/>
      <c r="D40" s="10"/>
      <c r="E40" s="10">
        <v>2810</v>
      </c>
      <c r="F40" s="28" t="s">
        <v>26</v>
      </c>
      <c r="G40" s="63">
        <v>1</v>
      </c>
      <c r="H40" s="26">
        <v>201600</v>
      </c>
      <c r="I40" s="26">
        <v>201600</v>
      </c>
      <c r="J40" s="27">
        <f t="shared" si="0"/>
        <v>100</v>
      </c>
    </row>
    <row r="41" spans="2:10" ht="15" customHeight="1">
      <c r="B41" s="40"/>
      <c r="C41" s="10"/>
      <c r="D41" s="10">
        <v>85295</v>
      </c>
      <c r="E41" s="10"/>
      <c r="F41" s="28" t="s">
        <v>28</v>
      </c>
      <c r="G41" s="72">
        <f>SUM(G42:G44)</f>
        <v>35</v>
      </c>
      <c r="H41" s="26">
        <f>SUM(H42:H44)</f>
        <v>100000</v>
      </c>
      <c r="I41" s="26">
        <f>SUM(I42:I44)</f>
        <v>97382</v>
      </c>
      <c r="J41" s="27">
        <f t="shared" si="0"/>
        <v>97.382</v>
      </c>
    </row>
    <row r="42" spans="2:10" ht="54.75" customHeight="1">
      <c r="B42" s="40"/>
      <c r="C42" s="10"/>
      <c r="D42" s="10"/>
      <c r="E42" s="10">
        <v>2810</v>
      </c>
      <c r="F42" s="28" t="s">
        <v>26</v>
      </c>
      <c r="G42" s="63">
        <v>7</v>
      </c>
      <c r="H42" s="26">
        <v>14500</v>
      </c>
      <c r="I42" s="26">
        <v>14500</v>
      </c>
      <c r="J42" s="27">
        <f t="shared" si="0"/>
        <v>100</v>
      </c>
    </row>
    <row r="43" spans="2:10" ht="57.75" customHeight="1">
      <c r="B43" s="40"/>
      <c r="C43" s="10"/>
      <c r="D43" s="10"/>
      <c r="E43" s="10">
        <v>2820</v>
      </c>
      <c r="F43" s="28" t="s">
        <v>27</v>
      </c>
      <c r="G43" s="63">
        <v>25</v>
      </c>
      <c r="H43" s="26">
        <v>80000</v>
      </c>
      <c r="I43" s="26">
        <v>77382</v>
      </c>
      <c r="J43" s="27">
        <f t="shared" si="0"/>
        <v>96.7275</v>
      </c>
    </row>
    <row r="44" spans="2:10" ht="85.5" customHeight="1">
      <c r="B44" s="40"/>
      <c r="C44" s="10"/>
      <c r="D44" s="10"/>
      <c r="E44" s="10">
        <v>2830</v>
      </c>
      <c r="F44" s="28" t="s">
        <v>50</v>
      </c>
      <c r="G44" s="63">
        <v>3</v>
      </c>
      <c r="H44" s="26">
        <v>5500</v>
      </c>
      <c r="I44" s="26">
        <v>5500</v>
      </c>
      <c r="J44" s="27">
        <f t="shared" si="0"/>
        <v>100</v>
      </c>
    </row>
    <row r="45" spans="2:10" ht="27" customHeight="1">
      <c r="B45" s="38" t="s">
        <v>14</v>
      </c>
      <c r="C45" s="8">
        <v>854</v>
      </c>
      <c r="D45" s="29"/>
      <c r="E45" s="29"/>
      <c r="F45" s="30" t="s">
        <v>38</v>
      </c>
      <c r="G45" s="71">
        <f>G46+G48</f>
        <v>1</v>
      </c>
      <c r="H45" s="31">
        <f>H46+H48</f>
        <v>164706</v>
      </c>
      <c r="I45" s="31">
        <f>I46+I48</f>
        <v>133040</v>
      </c>
      <c r="J45" s="9">
        <f t="shared" si="0"/>
        <v>80.77422801840855</v>
      </c>
    </row>
    <row r="46" spans="2:10" ht="15" customHeight="1">
      <c r="B46" s="40"/>
      <c r="C46" s="10"/>
      <c r="D46" s="10">
        <v>85410</v>
      </c>
      <c r="E46" s="10"/>
      <c r="F46" s="41" t="s">
        <v>39</v>
      </c>
      <c r="G46" s="72">
        <f>G47</f>
        <v>1</v>
      </c>
      <c r="H46" s="26">
        <f>H47</f>
        <v>149274</v>
      </c>
      <c r="I46" s="26">
        <f>I47</f>
        <v>117608</v>
      </c>
      <c r="J46" s="27">
        <f t="shared" si="0"/>
        <v>78.78666077146723</v>
      </c>
    </row>
    <row r="47" spans="2:10" ht="39.75" customHeight="1">
      <c r="B47" s="40"/>
      <c r="C47" s="10"/>
      <c r="D47" s="10"/>
      <c r="E47" s="10">
        <v>2540</v>
      </c>
      <c r="F47" s="28" t="s">
        <v>49</v>
      </c>
      <c r="G47" s="63">
        <v>1</v>
      </c>
      <c r="H47" s="26">
        <v>149274</v>
      </c>
      <c r="I47" s="26">
        <v>117608</v>
      </c>
      <c r="J47" s="27">
        <f t="shared" si="0"/>
        <v>78.78666077146723</v>
      </c>
    </row>
    <row r="48" spans="2:10" ht="15" customHeight="1">
      <c r="B48" s="42"/>
      <c r="C48" s="10"/>
      <c r="D48" s="10">
        <v>85415</v>
      </c>
      <c r="E48" s="10"/>
      <c r="F48" s="43" t="s">
        <v>51</v>
      </c>
      <c r="G48" s="66"/>
      <c r="H48" s="26">
        <f>H49</f>
        <v>15432</v>
      </c>
      <c r="I48" s="26">
        <f>I49</f>
        <v>15432</v>
      </c>
      <c r="J48" s="27">
        <f t="shared" si="0"/>
        <v>100</v>
      </c>
    </row>
    <row r="49" spans="2:10" ht="54" customHeight="1">
      <c r="B49" s="42"/>
      <c r="C49" s="10"/>
      <c r="D49" s="10"/>
      <c r="E49" s="10">
        <v>2910</v>
      </c>
      <c r="F49" s="43" t="s">
        <v>40</v>
      </c>
      <c r="G49" s="66"/>
      <c r="H49" s="26">
        <v>15432</v>
      </c>
      <c r="I49" s="26">
        <v>15432</v>
      </c>
      <c r="J49" s="27">
        <f t="shared" si="0"/>
        <v>100</v>
      </c>
    </row>
    <row r="50" spans="2:10" ht="26.25" customHeight="1">
      <c r="B50" s="44" t="s">
        <v>15</v>
      </c>
      <c r="C50" s="8">
        <v>921</v>
      </c>
      <c r="D50" s="29"/>
      <c r="E50" s="29"/>
      <c r="F50" s="45" t="s">
        <v>41</v>
      </c>
      <c r="G50" s="71">
        <f>G51+G53</f>
        <v>27</v>
      </c>
      <c r="H50" s="31">
        <f>H51+H53</f>
        <v>181000</v>
      </c>
      <c r="I50" s="31">
        <f>I51+I53</f>
        <v>181000</v>
      </c>
      <c r="J50" s="9">
        <f t="shared" si="0"/>
        <v>100</v>
      </c>
    </row>
    <row r="51" spans="2:10" ht="26.25" customHeight="1">
      <c r="B51" s="42"/>
      <c r="C51" s="10"/>
      <c r="D51" s="10">
        <v>92120</v>
      </c>
      <c r="E51" s="10"/>
      <c r="F51" s="43" t="s">
        <v>42</v>
      </c>
      <c r="G51" s="73">
        <f>SUM(G52:G52)</f>
        <v>7</v>
      </c>
      <c r="H51" s="46">
        <f>SUM(H52:H52)</f>
        <v>72000</v>
      </c>
      <c r="I51" s="46">
        <f>SUM(I52:I52)</f>
        <v>72000</v>
      </c>
      <c r="J51" s="27">
        <f t="shared" si="0"/>
        <v>100</v>
      </c>
    </row>
    <row r="52" spans="2:10" ht="84">
      <c r="B52" s="42"/>
      <c r="C52" s="10"/>
      <c r="D52" s="10"/>
      <c r="E52" s="10">
        <v>2720</v>
      </c>
      <c r="F52" s="28" t="s">
        <v>53</v>
      </c>
      <c r="G52" s="66">
        <v>7</v>
      </c>
      <c r="H52" s="46">
        <v>72000</v>
      </c>
      <c r="I52" s="26">
        <v>72000</v>
      </c>
      <c r="J52" s="27">
        <f t="shared" si="0"/>
        <v>100</v>
      </c>
    </row>
    <row r="53" spans="2:10" ht="15" customHeight="1">
      <c r="B53" s="42"/>
      <c r="C53" s="10"/>
      <c r="D53" s="10">
        <v>92195</v>
      </c>
      <c r="E53" s="10"/>
      <c r="F53" s="43" t="s">
        <v>28</v>
      </c>
      <c r="G53" s="73">
        <f>SUM(G54:G55)</f>
        <v>20</v>
      </c>
      <c r="H53" s="46">
        <f>SUM(H54:H55)</f>
        <v>109000</v>
      </c>
      <c r="I53" s="26">
        <f>SUM(I54:I55)</f>
        <v>109000</v>
      </c>
      <c r="J53" s="27">
        <f t="shared" si="0"/>
        <v>100</v>
      </c>
    </row>
    <row r="54" spans="2:10" ht="46.5" customHeight="1">
      <c r="B54" s="40"/>
      <c r="C54" s="10"/>
      <c r="D54" s="10"/>
      <c r="E54" s="10">
        <v>2810</v>
      </c>
      <c r="F54" s="28" t="s">
        <v>26</v>
      </c>
      <c r="G54" s="63">
        <v>3</v>
      </c>
      <c r="H54" s="26">
        <v>14000</v>
      </c>
      <c r="I54" s="26">
        <v>14000</v>
      </c>
      <c r="J54" s="27">
        <f t="shared" si="0"/>
        <v>100</v>
      </c>
    </row>
    <row r="55" spans="2:10" ht="46.5" customHeight="1">
      <c r="B55" s="40"/>
      <c r="C55" s="10"/>
      <c r="D55" s="10"/>
      <c r="E55" s="10">
        <v>2820</v>
      </c>
      <c r="F55" s="28" t="s">
        <v>27</v>
      </c>
      <c r="G55" s="63">
        <v>17</v>
      </c>
      <c r="H55" s="26">
        <v>95000</v>
      </c>
      <c r="I55" s="26">
        <v>95000</v>
      </c>
      <c r="J55" s="27">
        <f t="shared" si="0"/>
        <v>100</v>
      </c>
    </row>
    <row r="56" spans="2:10" ht="15" customHeight="1">
      <c r="B56" s="38" t="s">
        <v>16</v>
      </c>
      <c r="C56" s="8">
        <v>926</v>
      </c>
      <c r="D56" s="29"/>
      <c r="E56" s="29"/>
      <c r="F56" s="30" t="s">
        <v>43</v>
      </c>
      <c r="G56" s="71">
        <f>G57</f>
        <v>33</v>
      </c>
      <c r="H56" s="31">
        <f>H57</f>
        <v>187400</v>
      </c>
      <c r="I56" s="31">
        <f>I57</f>
        <v>187400</v>
      </c>
      <c r="J56" s="9">
        <f t="shared" si="0"/>
        <v>100</v>
      </c>
    </row>
    <row r="57" spans="2:10" ht="24.75" customHeight="1">
      <c r="B57" s="40"/>
      <c r="C57" s="10"/>
      <c r="D57" s="10">
        <v>92605</v>
      </c>
      <c r="E57" s="10"/>
      <c r="F57" s="28" t="s">
        <v>44</v>
      </c>
      <c r="G57" s="72">
        <f>SUM(G58:G58)</f>
        <v>33</v>
      </c>
      <c r="H57" s="26">
        <f>SUM(H58:H58)</f>
        <v>187400</v>
      </c>
      <c r="I57" s="26">
        <f>SUM(I58:I58)</f>
        <v>187400</v>
      </c>
      <c r="J57" s="27">
        <f t="shared" si="0"/>
        <v>100</v>
      </c>
    </row>
    <row r="58" spans="2:10" ht="47.25" customHeight="1">
      <c r="B58" s="42"/>
      <c r="C58" s="13"/>
      <c r="D58" s="13"/>
      <c r="E58" s="13">
        <v>2820</v>
      </c>
      <c r="F58" s="43" t="s">
        <v>27</v>
      </c>
      <c r="G58" s="66">
        <v>33</v>
      </c>
      <c r="H58" s="46">
        <v>187400</v>
      </c>
      <c r="I58" s="14">
        <v>187400</v>
      </c>
      <c r="J58" s="47">
        <f t="shared" si="0"/>
        <v>100</v>
      </c>
    </row>
    <row r="59" spans="2:10" ht="15" customHeight="1" thickBot="1">
      <c r="B59" s="48"/>
      <c r="C59" s="15"/>
      <c r="D59" s="15"/>
      <c r="E59" s="15"/>
      <c r="F59" s="49"/>
      <c r="G59" s="67"/>
      <c r="H59" s="50"/>
      <c r="I59" s="50"/>
      <c r="J59" s="51"/>
    </row>
    <row r="60" spans="2:10" ht="15" customHeight="1" thickBot="1" thickTop="1">
      <c r="B60" s="75" t="s">
        <v>52</v>
      </c>
      <c r="C60" s="76"/>
      <c r="D60" s="76"/>
      <c r="E60" s="76"/>
      <c r="F60" s="76"/>
      <c r="G60" s="77"/>
      <c r="H60" s="52">
        <f>H56+H50+H45+H38+H28+H20+H16+H13+H10+H25</f>
        <v>4476395</v>
      </c>
      <c r="I60" s="52">
        <f>I56+I50+I45+I38+I28+I20+I16+I13+I10+I25</f>
        <v>4156817</v>
      </c>
      <c r="J60" s="53">
        <f t="shared" si="0"/>
        <v>92.86081768923431</v>
      </c>
    </row>
  </sheetData>
  <mergeCells count="2">
    <mergeCell ref="B4:J4"/>
    <mergeCell ref="B60:G6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2006-06-22T09:24:47Z</cp:lastPrinted>
  <dcterms:created xsi:type="dcterms:W3CDTF">2006-02-10T12:42:31Z</dcterms:created>
  <dcterms:modified xsi:type="dcterms:W3CDTF">2006-06-22T09:25:51Z</dcterms:modified>
  <cp:category/>
  <cp:version/>
  <cp:contentType/>
  <cp:contentStatus/>
</cp:coreProperties>
</file>